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1/"/>
    </mc:Choice>
  </mc:AlternateContent>
  <xr:revisionPtr revIDLastSave="57" documentId="8_{0ED4D905-1293-4CF9-8545-C8EB9D3D52ED}" xr6:coauthVersionLast="45" xr6:coauthVersionMax="45" xr10:uidLastSave="{F6326FBD-53C1-4FA1-AD97-FAA4419CD75A}"/>
  <workbookProtection lockStructure="1"/>
  <bookViews>
    <workbookView xWindow="-120" yWindow="-120" windowWidth="29040" windowHeight="15840" xr2:uid="{00000000-000D-0000-FFFF-FFFF00000000}"/>
  </bookViews>
  <sheets>
    <sheet name="Rekenmodel" sheetId="1" r:id="rId1"/>
    <sheet name="Salaristabel 2021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7" i="1" l="1"/>
  <c r="C17" i="1" s="1"/>
  <c r="B12" i="1" l="1"/>
  <c r="B17" i="1" l="1"/>
  <c r="C18" i="1" l="1"/>
  <c r="C19" i="1" s="1"/>
  <c r="C21" i="1" s="1"/>
  <c r="C22" i="1" s="1"/>
  <c r="C24" i="1" l="1"/>
  <c r="C25" i="1" s="1"/>
  <c r="B18" i="1"/>
  <c r="B19" i="1" s="1"/>
  <c r="B21" i="1" l="1"/>
  <c r="B22" i="1" l="1"/>
  <c r="B24" i="1" s="1"/>
  <c r="B14" i="1" s="1"/>
  <c r="B25" i="1" l="1"/>
</calcChain>
</file>

<file path=xl/sharedStrings.xml><?xml version="1.0" encoding="utf-8"?>
<sst xmlns="http://schemas.openxmlformats.org/spreadsheetml/2006/main" count="29" uniqueCount="28">
  <si>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</si>
  <si>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</si>
  <si>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</si>
  <si>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</si>
  <si>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</si>
  <si>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Maandsalaris, met deeltijdfactor</t>
  </si>
  <si>
    <t>Schaal</t>
  </si>
  <si>
    <t>Inhoudingspercentage</t>
  </si>
  <si>
    <t>Inhouding</t>
  </si>
  <si>
    <t>per maand</t>
  </si>
  <si>
    <t>met deeltijdfactor</t>
  </si>
  <si>
    <t>Invullen:</t>
  </si>
  <si>
    <t>Vakantietoeslag 8%</t>
  </si>
  <si>
    <t>Maandelijks werknemersaandeel pensioenpremie</t>
  </si>
  <si>
    <t>af: Franchise</t>
  </si>
  <si>
    <t>Rekenmodel kosters 2021
voor maandsalaris en in te houden pensioenpremie</t>
  </si>
  <si>
    <t>Vul de gele velden in. 
Met deze gegevens worden automatisch de andere bedragen berekend.</t>
  </si>
  <si>
    <t>Omschrijving</t>
  </si>
  <si>
    <t>Keuzemogelijkheid</t>
  </si>
  <si>
    <t>Contracturen</t>
  </si>
  <si>
    <t>Deeltijdfactor in procenten (38 u = 100%)</t>
  </si>
  <si>
    <t>Overzicht salaris</t>
  </si>
  <si>
    <t>0-9, kies uit menu</t>
  </si>
  <si>
    <t>1, 2 of 3, kies uit menu</t>
  </si>
  <si>
    <t>OP-premie</t>
  </si>
  <si>
    <t>AP-premie</t>
  </si>
  <si>
    <r>
      <t xml:space="preserve">Jaarsalaris fulltime </t>
    </r>
    <r>
      <rPr>
        <sz val="8"/>
        <rFont val="Century Gothic"/>
        <family val="2"/>
      </rPr>
      <t>(bij AP-premie incl. deeltijdfactor)</t>
    </r>
  </si>
  <si>
    <t>* Na vijf dienstjaren is er geen groei meer in de tredes van schaal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</si>
</sst>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8"/>
      <name val="Century Gothic"/>
      <family val="2"/>
    </font>
    <font>
      <sz val="10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" fontId="2" fillId="0" borderId="0" xfId="0" applyNumberFormat="1" applyFont="1"/>
    <xf numFmtId="1" fontId="1" fillId="0" borderId="0" xfId="1" applyNumberFormat="1"/>
    <xf numFmtId="4" fontId="4" fillId="0" borderId="0" xfId="0" applyNumberFormat="1" applyFont="1"/>
    <xf numFmtId="4" fontId="4" fillId="0" borderId="9" xfId="0" applyNumberFormat="1" applyFont="1" applyBorder="1"/>
    <xf numFmtId="4" fontId="4" fillId="0" borderId="1" xfId="0" applyNumberFormat="1" applyFont="1" applyBorder="1"/>
    <xf numFmtId="0" fontId="5" fillId="0" borderId="11" xfId="1" applyFont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3" fontId="5" fillId="0" borderId="11" xfId="1" applyNumberFormat="1" applyFont="1" applyBorder="1" applyAlignment="1">
      <alignment horizontal="center"/>
    </xf>
    <xf numFmtId="4" fontId="4" fillId="4" borderId="0" xfId="0" applyNumberFormat="1" applyFont="1" applyFill="1" applyBorder="1"/>
    <xf numFmtId="4" fontId="3" fillId="4" borderId="0" xfId="0" applyNumberFormat="1" applyFont="1" applyFill="1" applyBorder="1"/>
    <xf numFmtId="4" fontId="4" fillId="6" borderId="0" xfId="0" applyNumberFormat="1" applyFont="1" applyFill="1"/>
    <xf numFmtId="4" fontId="4" fillId="6" borderId="0" xfId="0" quotePrefix="1" applyNumberFormat="1" applyFont="1" applyFill="1"/>
    <xf numFmtId="4" fontId="4" fillId="6" borderId="7" xfId="0" quotePrefix="1" applyNumberFormat="1" applyFont="1" applyFill="1" applyBorder="1"/>
    <xf numFmtId="9" fontId="4" fillId="6" borderId="2" xfId="0" applyNumberFormat="1" applyFont="1" applyFill="1" applyBorder="1"/>
    <xf numFmtId="4" fontId="4" fillId="4" borderId="5" xfId="0" applyNumberFormat="1" applyFont="1" applyFill="1" applyBorder="1"/>
    <xf numFmtId="4" fontId="4" fillId="4" borderId="2" xfId="0" applyNumberFormat="1" applyFont="1" applyFill="1" applyBorder="1"/>
    <xf numFmtId="4" fontId="4" fillId="4" borderId="6" xfId="0" applyNumberFormat="1" applyFont="1" applyFill="1" applyBorder="1"/>
    <xf numFmtId="4" fontId="4" fillId="6" borderId="7" xfId="0" applyNumberFormat="1" applyFont="1" applyFill="1" applyBorder="1"/>
    <xf numFmtId="4" fontId="4" fillId="6" borderId="0" xfId="0" applyNumberFormat="1" applyFont="1" applyFill="1" applyBorder="1"/>
    <xf numFmtId="4" fontId="4" fillId="6" borderId="8" xfId="0" applyNumberFormat="1" applyFont="1" applyFill="1" applyBorder="1"/>
    <xf numFmtId="4" fontId="4" fillId="4" borderId="7" xfId="0" applyNumberFormat="1" applyFont="1" applyFill="1" applyBorder="1"/>
    <xf numFmtId="4" fontId="4" fillId="4" borderId="8" xfId="0" applyNumberFormat="1" applyFont="1" applyFill="1" applyBorder="1"/>
    <xf numFmtId="4" fontId="2" fillId="0" borderId="0" xfId="0" applyNumberFormat="1" applyFont="1" applyBorder="1"/>
    <xf numFmtId="4" fontId="4" fillId="4" borderId="9" xfId="0" applyNumberFormat="1" applyFont="1" applyFill="1" applyBorder="1"/>
    <xf numFmtId="4" fontId="4" fillId="4" borderId="10" xfId="0" applyNumberFormat="1" applyFont="1" applyFill="1" applyBorder="1"/>
    <xf numFmtId="4" fontId="3" fillId="6" borderId="5" xfId="0" applyNumberFormat="1" applyFont="1" applyFill="1" applyBorder="1"/>
    <xf numFmtId="4" fontId="4" fillId="6" borderId="1" xfId="0" applyNumberFormat="1" applyFont="1" applyFill="1" applyBorder="1"/>
    <xf numFmtId="4" fontId="4" fillId="6" borderId="10" xfId="0" applyNumberFormat="1" applyFont="1" applyFill="1" applyBorder="1"/>
    <xf numFmtId="4" fontId="4" fillId="6" borderId="7" xfId="0" applyNumberFormat="1" applyFont="1" applyFill="1" applyBorder="1" applyAlignment="1">
      <alignment horizontal="right"/>
    </xf>
    <xf numFmtId="4" fontId="4" fillId="6" borderId="9" xfId="0" applyNumberFormat="1" applyFont="1" applyFill="1" applyBorder="1" applyAlignment="1">
      <alignment horizontal="right"/>
    </xf>
    <xf numFmtId="10" fontId="4" fillId="6" borderId="8" xfId="0" applyNumberFormat="1" applyFont="1" applyFill="1" applyBorder="1"/>
    <xf numFmtId="3" fontId="3" fillId="5" borderId="4" xfId="0" applyNumberFormat="1" applyFont="1" applyFill="1" applyBorder="1" applyAlignment="1" applyProtection="1">
      <alignment horizontal="right"/>
      <protection locked="0"/>
    </xf>
    <xf numFmtId="1" fontId="4" fillId="5" borderId="3" xfId="0" applyNumberFormat="1" applyFont="1" applyFill="1" applyBorder="1" applyAlignment="1" applyProtection="1">
      <alignment horizontal="right"/>
      <protection locked="0"/>
    </xf>
    <xf numFmtId="0" fontId="4" fillId="5" borderId="7" xfId="0" applyNumberFormat="1" applyFont="1" applyFill="1" applyBorder="1" applyProtection="1">
      <protection locked="0"/>
    </xf>
    <xf numFmtId="10" fontId="4" fillId="6" borderId="0" xfId="0" applyNumberFormat="1" applyFont="1" applyFill="1" applyBorder="1"/>
    <xf numFmtId="4" fontId="1" fillId="0" borderId="0" xfId="0" applyNumberFormat="1" applyFont="1"/>
    <xf numFmtId="4" fontId="3" fillId="6" borderId="2" xfId="0" applyNumberFormat="1" applyFont="1" applyFill="1" applyBorder="1" applyAlignment="1">
      <alignment horizontal="right"/>
    </xf>
    <xf numFmtId="4" fontId="3" fillId="6" borderId="6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6" fillId="3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left" wrapText="1" indent="6"/>
    </xf>
    <xf numFmtId="4" fontId="4" fillId="0" borderId="0" xfId="0" applyNumberFormat="1" applyFont="1" applyAlignment="1">
      <alignment horizontal="left" indent="6"/>
    </xf>
    <xf numFmtId="4" fontId="6" fillId="3" borderId="1" xfId="0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61232</xdr:rowOff>
    </xdr:from>
    <xdr:to>
      <xdr:col>0</xdr:col>
      <xdr:colOff>1125530</xdr:colOff>
      <xdr:row>0</xdr:row>
      <xdr:rowOff>571148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7BC60B4-A30A-4CEA-8125-187E596B2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" y="61232"/>
          <a:ext cx="1065931" cy="5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0"/>
  <sheetViews>
    <sheetView showGridLines="0" tabSelected="1" zoomScaleNormal="100" workbookViewId="0">
      <selection activeCell="B6" sqref="B6"/>
    </sheetView>
  </sheetViews>
  <sheetFormatPr defaultColWidth="12.75" defaultRowHeight="13.5" x14ac:dyDescent="0.25"/>
  <cols>
    <col min="1" max="1" width="50.375" style="2" customWidth="1"/>
    <col min="2" max="2" width="13.625" style="2" customWidth="1"/>
    <col min="3" max="3" width="16.75" style="2" customWidth="1"/>
    <col min="4" max="16384" width="12.75" style="2"/>
  </cols>
  <sheetData>
    <row r="1" spans="1:4" ht="49.5" customHeight="1" x14ac:dyDescent="0.3">
      <c r="A1" s="42" t="s">
        <v>16</v>
      </c>
      <c r="B1" s="43"/>
      <c r="C1" s="43"/>
    </row>
    <row r="2" spans="1:4" ht="29.25" customHeight="1" x14ac:dyDescent="0.25">
      <c r="A2" s="41" t="s">
        <v>15</v>
      </c>
      <c r="B2" s="41"/>
      <c r="C2" s="41"/>
    </row>
    <row r="3" spans="1:4" x14ac:dyDescent="0.25">
      <c r="A3" s="11" t="s">
        <v>17</v>
      </c>
      <c r="B3" s="11" t="s">
        <v>11</v>
      </c>
      <c r="C3" s="11" t="s">
        <v>18</v>
      </c>
    </row>
    <row r="4" spans="1:4" ht="14.25" x14ac:dyDescent="0.3">
      <c r="A4" s="12" t="s">
        <v>6</v>
      </c>
      <c r="B4" s="33">
        <v>1</v>
      </c>
      <c r="C4" s="12" t="s">
        <v>23</v>
      </c>
    </row>
    <row r="5" spans="1:4" ht="14.25" x14ac:dyDescent="0.3">
      <c r="A5" s="12" t="s">
        <v>0</v>
      </c>
      <c r="B5" s="34">
        <v>0</v>
      </c>
      <c r="C5" s="13" t="s">
        <v>22</v>
      </c>
    </row>
    <row r="6" spans="1:4" ht="14.25" x14ac:dyDescent="0.3">
      <c r="A6" s="12" t="s">
        <v>19</v>
      </c>
      <c r="B6" s="35">
        <v>38</v>
      </c>
      <c r="C6" s="14"/>
    </row>
    <row r="7" spans="1:4" ht="14.25" x14ac:dyDescent="0.3">
      <c r="A7" s="12" t="s">
        <v>20</v>
      </c>
      <c r="B7" s="15">
        <f>B6/38</f>
        <v>1</v>
      </c>
      <c r="C7" s="12"/>
    </row>
    <row r="8" spans="1:4" ht="14.25" x14ac:dyDescent="0.3">
      <c r="A8" s="4"/>
      <c r="B8" s="4"/>
      <c r="C8" s="4"/>
    </row>
    <row r="9" spans="1:4" ht="15" x14ac:dyDescent="0.25">
      <c r="A9" s="44" t="s">
        <v>21</v>
      </c>
      <c r="B9" s="44"/>
      <c r="C9" s="44"/>
    </row>
    <row r="10" spans="1:4" ht="13.5" customHeight="1" x14ac:dyDescent="0.3">
      <c r="A10" s="16" t="s">
        <v>3</v>
      </c>
      <c r="B10" s="17">
        <f ca="1">OFFSET('Salaristabel 2021'!A2,B5,B4)</f>
        <v>1850</v>
      </c>
      <c r="C10" s="18"/>
    </row>
    <row r="11" spans="1:4" ht="13.5" customHeight="1" x14ac:dyDescent="0.3">
      <c r="A11" s="19"/>
      <c r="B11" s="20"/>
      <c r="C11" s="21"/>
    </row>
    <row r="12" spans="1:4" ht="13.5" customHeight="1" x14ac:dyDescent="0.3">
      <c r="A12" s="22" t="s">
        <v>5</v>
      </c>
      <c r="B12" s="10">
        <f ca="1">B10*B7</f>
        <v>1850</v>
      </c>
      <c r="C12" s="23"/>
    </row>
    <row r="13" spans="1:4" ht="13.5" customHeight="1" x14ac:dyDescent="0.3">
      <c r="A13" s="19"/>
      <c r="B13" s="20"/>
      <c r="C13" s="21"/>
    </row>
    <row r="14" spans="1:4" ht="13.5" customHeight="1" x14ac:dyDescent="0.3">
      <c r="A14" s="25" t="s">
        <v>13</v>
      </c>
      <c r="B14" s="40">
        <f ca="1">(B24/12) + (C24/12)</f>
        <v>113.62</v>
      </c>
      <c r="C14" s="26"/>
    </row>
    <row r="15" spans="1:4" ht="13.5" customHeight="1" x14ac:dyDescent="0.3">
      <c r="A15" s="5"/>
      <c r="B15" s="6"/>
      <c r="C15" s="6"/>
      <c r="D15" s="24"/>
    </row>
    <row r="16" spans="1:4" ht="13.5" customHeight="1" x14ac:dyDescent="0.25">
      <c r="A16" s="27" t="s">
        <v>4</v>
      </c>
      <c r="B16" s="38" t="s">
        <v>24</v>
      </c>
      <c r="C16" s="39" t="s">
        <v>25</v>
      </c>
    </row>
    <row r="17" spans="1:4" ht="13.5" customHeight="1" x14ac:dyDescent="0.3">
      <c r="A17" s="19" t="s">
        <v>26</v>
      </c>
      <c r="B17" s="20">
        <f ca="1">12*B10</f>
        <v>22200</v>
      </c>
      <c r="C17" s="21">
        <f ca="1">B7*12*B10</f>
        <v>22200</v>
      </c>
    </row>
    <row r="18" spans="1:4" ht="13.5" customHeight="1" x14ac:dyDescent="0.3">
      <c r="A18" s="19" t="s">
        <v>12</v>
      </c>
      <c r="B18" s="28">
        <f ca="1">B17*8%</f>
        <v>1776</v>
      </c>
      <c r="C18" s="29">
        <f ca="1">C17*8%</f>
        <v>1776</v>
      </c>
    </row>
    <row r="19" spans="1:4" ht="13.5" customHeight="1" x14ac:dyDescent="0.3">
      <c r="A19" s="19" t="s">
        <v>1</v>
      </c>
      <c r="B19" s="20">
        <f ca="1">SUM(B17:B18)</f>
        <v>23976</v>
      </c>
      <c r="C19" s="21">
        <f ca="1">SUM(C17:C18)</f>
        <v>23976</v>
      </c>
    </row>
    <row r="20" spans="1:4" ht="13.5" customHeight="1" x14ac:dyDescent="0.3">
      <c r="A20" s="30" t="s">
        <v>14</v>
      </c>
      <c r="B20" s="28">
        <v>-13111</v>
      </c>
      <c r="C20" s="29">
        <v>-21835</v>
      </c>
      <c r="D20" s="37"/>
    </row>
    <row r="21" spans="1:4" ht="13.5" customHeight="1" x14ac:dyDescent="0.3">
      <c r="A21" s="19" t="s">
        <v>2</v>
      </c>
      <c r="B21" s="20">
        <f ca="1">SUM(B19:B20)</f>
        <v>10865</v>
      </c>
      <c r="C21" s="21">
        <f ca="1">SUM(C19:C20)</f>
        <v>2141</v>
      </c>
    </row>
    <row r="22" spans="1:4" ht="13.5" customHeight="1" x14ac:dyDescent="0.3">
      <c r="A22" s="30" t="s">
        <v>10</v>
      </c>
      <c r="B22" s="20">
        <f ca="1">B21*B7</f>
        <v>10865</v>
      </c>
      <c r="C22" s="21">
        <f ca="1">C21*B7</f>
        <v>2141</v>
      </c>
    </row>
    <row r="23" spans="1:4" ht="13.5" customHeight="1" x14ac:dyDescent="0.3">
      <c r="A23" s="19" t="s">
        <v>7</v>
      </c>
      <c r="B23" s="36">
        <v>0.125</v>
      </c>
      <c r="C23" s="32">
        <v>2.5000000000000001E-3</v>
      </c>
    </row>
    <row r="24" spans="1:4" ht="13.5" customHeight="1" x14ac:dyDescent="0.3">
      <c r="A24" s="19" t="s">
        <v>8</v>
      </c>
      <c r="B24" s="20">
        <f ca="1">B22*B23</f>
        <v>1358.13</v>
      </c>
      <c r="C24" s="21">
        <f ca="1">IF(C22&lt;0,0,C22*C23)</f>
        <v>5.35</v>
      </c>
    </row>
    <row r="25" spans="1:4" ht="13.5" customHeight="1" x14ac:dyDescent="0.3">
      <c r="A25" s="31" t="s">
        <v>9</v>
      </c>
      <c r="B25" s="28">
        <f ca="1">B24/12</f>
        <v>113.18</v>
      </c>
      <c r="C25" s="29">
        <f ca="1">C24/12</f>
        <v>0.45</v>
      </c>
    </row>
    <row r="26" spans="1:4" ht="13.5" customHeight="1" x14ac:dyDescent="0.25"/>
    <row r="27" spans="1:4" ht="13.5" customHeight="1" x14ac:dyDescent="0.25"/>
    <row r="28" spans="1:4" ht="13.5" customHeight="1" x14ac:dyDescent="0.25"/>
    <row r="29" spans="1:4" ht="13.5" customHeight="1" x14ac:dyDescent="0.25"/>
    <row r="30" spans="1:4" ht="13.5" customHeight="1" x14ac:dyDescent="0.25"/>
  </sheetData>
  <sheetProtection sheet="1" objects="1" scenarios="1"/>
  <mergeCells count="3">
    <mergeCell ref="A2:C2"/>
    <mergeCell ref="A1:C1"/>
    <mergeCell ref="A9:C9"/>
  </mergeCells>
  <phoneticPr fontId="0" type="noConversion"/>
  <pageMargins left="0.74" right="0.36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34B0B7-B753-4E96-ABBC-3D5327CEC089}">
          <x14:formula1>
            <xm:f>'Salaristabel 2021'!$B$1:$D$1</xm:f>
          </x14:formula1>
          <xm:sqref>B4</xm:sqref>
        </x14:dataValidation>
        <x14:dataValidation type="list" showInputMessage="1" showErrorMessage="1" xr:uid="{00000000-0002-0000-0000-000000000000}">
          <x14:formula1>
            <xm:f>'Salaristabel 2021'!$A$2:$A$11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3"/>
  <sheetViews>
    <sheetView zoomScaleNormal="100" workbookViewId="0">
      <selection activeCell="B13" sqref="B13"/>
    </sheetView>
  </sheetViews>
  <sheetFormatPr defaultColWidth="12.625" defaultRowHeight="13.5" x14ac:dyDescent="0.25"/>
  <cols>
    <col min="1" max="1" width="16.375" style="1" customWidth="1"/>
    <col min="2" max="2" width="16.625" style="1" customWidth="1"/>
    <col min="3" max="16384" width="12.625" style="1"/>
  </cols>
  <sheetData>
    <row r="1" spans="1:5" x14ac:dyDescent="0.25">
      <c r="A1" s="7" t="s">
        <v>0</v>
      </c>
      <c r="B1" s="7">
        <v>1</v>
      </c>
      <c r="C1" s="7">
        <v>2</v>
      </c>
      <c r="D1" s="7">
        <v>3</v>
      </c>
    </row>
    <row r="2" spans="1:5" x14ac:dyDescent="0.25">
      <c r="A2" s="7">
        <v>0</v>
      </c>
      <c r="B2" s="8">
        <v>1850</v>
      </c>
      <c r="C2" s="9">
        <v>1918</v>
      </c>
      <c r="D2" s="9">
        <v>2240</v>
      </c>
      <c r="E2" s="3"/>
    </row>
    <row r="3" spans="1:5" x14ac:dyDescent="0.25">
      <c r="A3" s="7">
        <v>1</v>
      </c>
      <c r="B3" s="8">
        <v>1918</v>
      </c>
      <c r="C3" s="9">
        <v>1980</v>
      </c>
      <c r="D3" s="9">
        <v>2361</v>
      </c>
      <c r="E3" s="3"/>
    </row>
    <row r="4" spans="1:5" x14ac:dyDescent="0.25">
      <c r="A4" s="7">
        <v>2</v>
      </c>
      <c r="B4" s="8">
        <v>1980</v>
      </c>
      <c r="C4" s="9">
        <v>2043</v>
      </c>
      <c r="D4" s="9">
        <v>2439</v>
      </c>
      <c r="E4" s="3"/>
    </row>
    <row r="5" spans="1:5" x14ac:dyDescent="0.25">
      <c r="A5" s="7">
        <v>3</v>
      </c>
      <c r="B5" s="8">
        <v>2043</v>
      </c>
      <c r="C5" s="9">
        <v>2138</v>
      </c>
      <c r="D5" s="9">
        <v>2541</v>
      </c>
      <c r="E5" s="3"/>
    </row>
    <row r="6" spans="1:5" x14ac:dyDescent="0.25">
      <c r="A6" s="7">
        <v>4</v>
      </c>
      <c r="B6" s="8">
        <v>2138</v>
      </c>
      <c r="C6" s="9">
        <v>2240</v>
      </c>
      <c r="D6" s="9">
        <v>2637</v>
      </c>
      <c r="E6" s="3"/>
    </row>
    <row r="7" spans="1:5" x14ac:dyDescent="0.25">
      <c r="A7" s="7">
        <v>5</v>
      </c>
      <c r="B7" s="8">
        <v>2240</v>
      </c>
      <c r="C7" s="9">
        <v>2361</v>
      </c>
      <c r="D7" s="9">
        <v>2714</v>
      </c>
      <c r="E7" s="3"/>
    </row>
    <row r="8" spans="1:5" x14ac:dyDescent="0.25">
      <c r="A8" s="7">
        <v>6</v>
      </c>
      <c r="B8" s="45">
        <v>2240</v>
      </c>
      <c r="C8" s="9">
        <v>2439</v>
      </c>
      <c r="D8" s="9">
        <v>2763</v>
      </c>
      <c r="E8" s="3"/>
    </row>
    <row r="9" spans="1:5" x14ac:dyDescent="0.25">
      <c r="A9" s="7">
        <v>7</v>
      </c>
      <c r="B9" s="45">
        <v>2240</v>
      </c>
      <c r="C9" s="9">
        <v>2541</v>
      </c>
      <c r="D9" s="9">
        <v>2840</v>
      </c>
      <c r="E9" s="3"/>
    </row>
    <row r="10" spans="1:5" x14ac:dyDescent="0.25">
      <c r="A10" s="7">
        <v>8</v>
      </c>
      <c r="B10" s="45">
        <v>2240</v>
      </c>
      <c r="C10" s="9">
        <v>2637</v>
      </c>
      <c r="D10" s="9">
        <v>2920</v>
      </c>
      <c r="E10" s="3"/>
    </row>
    <row r="11" spans="1:5" x14ac:dyDescent="0.25">
      <c r="A11" s="7">
        <v>9</v>
      </c>
      <c r="B11" s="45">
        <v>2240</v>
      </c>
      <c r="C11" s="9">
        <v>2714</v>
      </c>
      <c r="D11" s="9">
        <v>2979</v>
      </c>
      <c r="E11" s="3"/>
    </row>
    <row r="13" spans="1:5" x14ac:dyDescent="0.25">
      <c r="B13" s="1" t="s">
        <v>27</v>
      </c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9" ma:contentTypeDescription="Create a new document." ma:contentTypeScope="" ma:versionID="80061b0e0d5964921a18d79f4eeb4103">
  <xsd:schema xmlns:xsd="http://www.w3.org/2001/XMLSchema" xmlns:xs="http://www.w3.org/2001/XMLSchema" xmlns:p="http://schemas.microsoft.com/office/2006/metadata/properties" xmlns:ns2="bdf8f3cc-2e16-402e-aa70-8325446701b1" targetNamespace="http://schemas.microsoft.com/office/2006/metadata/properties" ma:root="true" ma:fieldsID="78927615bf73ab4ae7b80bc73416aaa9" ns2:_="">
    <xsd:import namespace="bdf8f3cc-2e16-402e-aa70-832544670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BAFD0-6100-4495-8275-B4CF3221A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DB82A-AF0C-40BB-874D-AFFEE76A188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bdf8f3cc-2e16-402e-aa70-8325446701b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Mariët Apperloo</cp:lastModifiedBy>
  <cp:lastPrinted>2012-10-22T20:39:33Z</cp:lastPrinted>
  <dcterms:created xsi:type="dcterms:W3CDTF">2003-11-21T19:44:55Z</dcterms:created>
  <dcterms:modified xsi:type="dcterms:W3CDTF">2021-01-06T14:47:32Z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0x010100D66E91BE9719214CBE985C35E58EB2FD</vt:lpwstr>
  </property>
</Properties>
</file>